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5\Estados Fianancieros\2do trim 2025\"/>
    </mc:Choice>
  </mc:AlternateContent>
  <xr:revisionPtr revIDLastSave="0" documentId="13_ncr:1_{46624263-DD5B-4148-A40F-CD31804E25B6}" xr6:coauthVersionLast="47" xr6:coauthVersionMax="47" xr10:uidLastSave="{00000000-0000-0000-0000-000000000000}"/>
  <bookViews>
    <workbookView xWindow="-108" yWindow="-108" windowWidth="23256" windowHeight="12456" tabRatio="782" activeTab="1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1" l="1"/>
  <c r="E106" i="1"/>
  <c r="F106" i="1"/>
  <c r="G106" i="1"/>
  <c r="D106" i="1"/>
  <c r="H114" i="1"/>
  <c r="E96" i="1" l="1"/>
  <c r="F96" i="1"/>
  <c r="G96" i="1"/>
  <c r="D96" i="1"/>
  <c r="D52" i="1"/>
  <c r="E52" i="1"/>
  <c r="F52" i="1"/>
  <c r="G52" i="1"/>
  <c r="C52" i="1"/>
  <c r="D42" i="1"/>
  <c r="E42" i="1"/>
  <c r="F42" i="1"/>
  <c r="G42" i="1"/>
  <c r="C42" i="1"/>
  <c r="D32" i="1"/>
  <c r="E32" i="1"/>
  <c r="F32" i="1"/>
  <c r="G32" i="1"/>
  <c r="C32" i="1"/>
  <c r="D22" i="1"/>
  <c r="E22" i="1"/>
  <c r="F22" i="1"/>
  <c r="G22" i="1"/>
  <c r="C22" i="1"/>
  <c r="D14" i="1"/>
  <c r="E14" i="1"/>
  <c r="G14" i="1"/>
  <c r="I14" i="1"/>
  <c r="C14" i="1"/>
  <c r="E126" i="1"/>
  <c r="F126" i="1"/>
  <c r="G126" i="1"/>
  <c r="D126" i="1"/>
  <c r="G116" i="1"/>
  <c r="F116" i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27" i="1"/>
  <c r="I114" i="1"/>
  <c r="H111" i="1"/>
  <c r="I111" i="1" s="1"/>
  <c r="H112" i="1"/>
  <c r="I112" i="1" s="1"/>
  <c r="H113" i="1"/>
  <c r="I113" i="1" s="1"/>
  <c r="H115" i="1"/>
  <c r="I115" i="1" s="1"/>
  <c r="H118" i="1"/>
  <c r="I118" i="1" s="1"/>
  <c r="H119" i="1"/>
  <c r="I119" i="1" s="1"/>
  <c r="H120" i="1"/>
  <c r="H116" i="1" s="1"/>
  <c r="H121" i="1"/>
  <c r="I121" i="1" s="1"/>
  <c r="H122" i="1"/>
  <c r="I122" i="1" s="1"/>
  <c r="H123" i="1"/>
  <c r="I123" i="1" s="1"/>
  <c r="H124" i="1"/>
  <c r="I124" i="1" s="1"/>
  <c r="H125" i="1"/>
  <c r="I125" i="1" s="1"/>
  <c r="H117" i="1"/>
  <c r="I117" i="1" s="1"/>
  <c r="H108" i="1"/>
  <c r="H109" i="1"/>
  <c r="I109" i="1" s="1"/>
  <c r="H110" i="1"/>
  <c r="I110" i="1" s="1"/>
  <c r="I107" i="1"/>
  <c r="H101" i="1"/>
  <c r="I101" i="1" s="1"/>
  <c r="H102" i="1"/>
  <c r="I102" i="1" s="1"/>
  <c r="H103" i="1"/>
  <c r="I103" i="1" s="1"/>
  <c r="H104" i="1"/>
  <c r="I104" i="1" s="1"/>
  <c r="H105" i="1"/>
  <c r="I105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33" i="1"/>
  <c r="I33" i="1" s="1"/>
  <c r="H54" i="1"/>
  <c r="I54" i="1" s="1"/>
  <c r="H55" i="1"/>
  <c r="I55" i="1" s="1"/>
  <c r="H56" i="1"/>
  <c r="H57" i="1"/>
  <c r="H58" i="1"/>
  <c r="H59" i="1"/>
  <c r="I59" i="1" s="1"/>
  <c r="H60" i="1"/>
  <c r="I60" i="1" s="1"/>
  <c r="H61" i="1"/>
  <c r="I61" i="1" s="1"/>
  <c r="H53" i="1"/>
  <c r="I5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43" i="1"/>
  <c r="I43" i="1" s="1"/>
  <c r="I56" i="1"/>
  <c r="I57" i="1"/>
  <c r="I58" i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23" i="1"/>
  <c r="I23" i="1" s="1"/>
  <c r="F17" i="1"/>
  <c r="H17" i="1" s="1"/>
  <c r="H16" i="1"/>
  <c r="H18" i="1"/>
  <c r="H19" i="1"/>
  <c r="H20" i="1"/>
  <c r="H21" i="1"/>
  <c r="H15" i="1"/>
  <c r="I108" i="1" l="1"/>
  <c r="H106" i="1"/>
  <c r="I106" i="1"/>
  <c r="I96" i="1"/>
  <c r="H96" i="1"/>
  <c r="E13" i="1"/>
  <c r="G87" i="1"/>
  <c r="C13" i="1"/>
  <c r="C161" i="1" s="1"/>
  <c r="H14" i="1"/>
  <c r="F87" i="1"/>
  <c r="E87" i="1"/>
  <c r="D13" i="1"/>
  <c r="H52" i="1"/>
  <c r="I22" i="1"/>
  <c r="G13" i="1"/>
  <c r="I52" i="1"/>
  <c r="H126" i="1"/>
  <c r="F14" i="1"/>
  <c r="F13" i="1" s="1"/>
  <c r="D87" i="1"/>
  <c r="I42" i="1"/>
  <c r="I127" i="1"/>
  <c r="I126" i="1" s="1"/>
  <c r="H42" i="1"/>
  <c r="I120" i="1"/>
  <c r="I116" i="1" s="1"/>
  <c r="I32" i="1"/>
  <c r="H22" i="1"/>
  <c r="H32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D161" i="1" l="1"/>
  <c r="I87" i="1"/>
  <c r="G161" i="1"/>
  <c r="E161" i="1"/>
  <c r="F161" i="1"/>
  <c r="H87" i="1"/>
  <c r="H13" i="1"/>
  <c r="I13" i="1"/>
  <c r="I161" i="1" l="1"/>
  <c r="H161" i="1"/>
</calcChain>
</file>

<file path=xl/sharedStrings.xml><?xml version="1.0" encoding="utf-8"?>
<sst xmlns="http://schemas.openxmlformats.org/spreadsheetml/2006/main" count="266" uniqueCount="154">
  <si>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</si>
  <si>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</si>
  <si>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</si>
  <si>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</si>
  <si>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</si>
  <si>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</si>
  <si>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</si>
  <si>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</si>
  <si>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</si>
  <si>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</si>
  <si>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</si>
  <si>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</si>
  <si>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</si>
  <si>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</si>
  <si>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</si>
  <si>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</si>
  <si>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</si>
  <si>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</si>
  <si>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</si>
  <si>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</si>
  <si>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</si>
  <si>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</si>
  <si>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</si>
  <si>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</si>
  <si>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</si>
  <si>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</si>
  <si>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</si>
  <si>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</si>
  <si>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</si>
  <si>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</si>
  <si>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</si>
  <si>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</si>
  <si>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</si>
  <si>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</si>
  <si>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</si>
  <si>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</si>
  <si>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</si>
  <si>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</si>
  <si>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</si>
  <si>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</si>
  <si>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</si>
  <si>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</si>
  <si>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</si>
  <si>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</si>
  <si>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</si>
  <si>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</si>
  <si>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</si>
  <si>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</si>
  <si>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</si>
  <si>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</si>
  <si>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</si>
  <si>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</si>
  <si>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</si>
  <si>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</si>
  <si>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</si>
  <si>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</si>
  <si>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</si>
  <si>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</si>
  <si>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</si>
  <si>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</si>
  <si>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</si>
  <si>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</si>
  <si>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</si>
  <si>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</si>
  <si>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</si>
  <si>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</si>
  <si>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</si>
  <si>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</si>
  <si>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</si>
  <si>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</si>
  <si>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</si>
  <si>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</si>
  <si>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</si>
  <si>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</si>
  <si>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</si>
  <si>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</si>
  <si>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</si>
  <si>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</si>
  <si>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</si>
  <si>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</si>
  <si>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</si>
  <si>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</si>
  <si>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</si>
  <si>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</si>
  <si>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</si>
  <si>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</si>
  <si>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</si>
  <si>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</si>
  <si>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</si>
  <si>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</si>
  <si>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</si>
  <si>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</si>
  <si>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</si>
  <si>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</si>
  <si>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</si>
  <si>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</si>
  <si>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</si>
  <si>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</si>
  <si>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</si>
  <si>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</si>
  <si>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</si>
  <si>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</si>
  <si>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</si>
  <si>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</si>
  <si>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</si>
  <si>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</si>
  <si>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</si>
  <si>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</si>
  <si>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</si>
  <si>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</si>
  <si>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</si>
  <si>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</si>
  <si>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</si>
  <si>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</si>
  <si>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</si>
  <si>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</si>
  <si>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</si>
  <si>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</si>
  <si>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</si>
  <si>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</si>
  <si>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</si>
  <si>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</si>
  <si>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</si>
  <si>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</si>
  <si>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</si>
  <si>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</si>
  <si>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</si>
  <si>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</si>
  <si>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</si>
  <si>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</si>
  <si>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</si>
  <si>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</si>
  <si>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</si>
  <si>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</si>
  <si>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</si>
  <si>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</si>
  <si>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</si>
  <si>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</si>
  <si>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</si>
  <si>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</si>
  <si>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</si>
  <si>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</si>
  <si>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</si>
  <si>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</si>
  <si>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</si>
  <si>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</si>
  <si>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</si>
  <si>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</si>
  <si>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</si>
  <si>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EN EL MUNICIPIO DE LEON, GTO</t>
  </si>
  <si>
    <t>No tenemos Balance presupuestario negativo ya que cuentamos con Balance Presupuestario Sostenible.</t>
  </si>
  <si>
    <t>No tenemos deuda publica ya que contamos con Balance Presupuestario Sostenible.</t>
  </si>
  <si>
    <t>No tenemos Obligaciones a corto plazo los pagos se realizaron completamente.</t>
  </si>
  <si>
    <t>Correspondiente 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</si>
</sst>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H8" sqref="H8"/>
    </sheetView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153</v>
      </c>
      <c r="B3" s="24"/>
      <c r="C3" s="25" t="s">
        <v>4</v>
      </c>
      <c r="D3" s="27">
        <v>2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0"/>
  <sheetViews>
    <sheetView showGridLines="0" tabSelected="1" workbookViewId="0">
      <selection activeCell="C20" sqref="C20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  <row r="20" spans="3:3" x14ac:dyDescent="0.2">
      <c r="C20" s="1" t="s">
        <v>150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zoomScaleNormal="100" workbookViewId="0">
      <selection activeCell="N16" sqref="N16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28515625" style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30 de junio del 2025</v>
      </c>
      <c r="C3" s="73"/>
      <c r="D3" s="73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79" t="str">
        <f>B1</f>
        <v>SISTEMA PARA EL DESARROLLO INTEGRAL DE LA FAMILIA EN EL MUNICIPIO DE LEON, GTO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30 de junio del 2025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f>C14+C22+C32+C42+C52</f>
        <v>175687844</v>
      </c>
      <c r="D13" s="3">
        <f t="shared" ref="D13:H13" si="0">D14+D22+D32+D42+D52</f>
        <v>3252074.1899999976</v>
      </c>
      <c r="E13" s="3">
        <f t="shared" si="0"/>
        <v>0</v>
      </c>
      <c r="F13" s="3">
        <f t="shared" si="0"/>
        <v>6610702.7800000031</v>
      </c>
      <c r="G13" s="3">
        <f t="shared" si="0"/>
        <v>5453663.869999988</v>
      </c>
      <c r="H13" s="3">
        <f t="shared" si="0"/>
        <v>4409113.1000000117</v>
      </c>
      <c r="I13" s="3">
        <f>I14+I22+I32+I42+I52</f>
        <v>180096957.09999999</v>
      </c>
    </row>
    <row r="14" spans="1:9" x14ac:dyDescent="0.2">
      <c r="B14" s="17" t="s">
        <v>39</v>
      </c>
      <c r="C14" s="3">
        <f>SUM(C15:C21)</f>
        <v>136952495</v>
      </c>
      <c r="D14" s="3">
        <f t="shared" ref="D14:I14" si="1">SUM(D15:D21)</f>
        <v>3252074.1899999976</v>
      </c>
      <c r="E14" s="3">
        <f t="shared" si="1"/>
        <v>0</v>
      </c>
      <c r="F14" s="3">
        <f t="shared" si="1"/>
        <v>4281789.8400000017</v>
      </c>
      <c r="G14" s="3">
        <f t="shared" si="1"/>
        <v>4281789.8399999887</v>
      </c>
      <c r="H14" s="3">
        <f t="shared" si="1"/>
        <v>3252074.1900000107</v>
      </c>
      <c r="I14" s="3">
        <f t="shared" si="1"/>
        <v>140204569.19</v>
      </c>
    </row>
    <row r="15" spans="1:9" x14ac:dyDescent="0.2">
      <c r="B15" s="16" t="s">
        <v>40</v>
      </c>
      <c r="C15" s="4">
        <v>86219315</v>
      </c>
      <c r="D15" s="4">
        <v>0</v>
      </c>
      <c r="E15" s="4">
        <v>0</v>
      </c>
      <c r="F15" s="4">
        <v>0</v>
      </c>
      <c r="G15" s="4">
        <v>4205739.8399999887</v>
      </c>
      <c r="H15" s="4">
        <f>D15-E15+F15-G15</f>
        <v>-4205739.8399999887</v>
      </c>
      <c r="I15" s="4">
        <v>82013575.160000011</v>
      </c>
    </row>
    <row r="16" spans="1:9" x14ac:dyDescent="0.2">
      <c r="B16" s="16" t="s">
        <v>41</v>
      </c>
      <c r="C16" s="4">
        <v>3831240</v>
      </c>
      <c r="D16" s="4">
        <v>0</v>
      </c>
      <c r="E16" s="4">
        <v>0</v>
      </c>
      <c r="F16" s="4">
        <v>1406470</v>
      </c>
      <c r="G16" s="4">
        <v>0</v>
      </c>
      <c r="H16" s="4">
        <f t="shared" ref="H16:H61" si="2">D16-E16+F16-G16</f>
        <v>1406470</v>
      </c>
      <c r="I16" s="4">
        <v>5237710</v>
      </c>
    </row>
    <row r="17" spans="2:9" x14ac:dyDescent="0.2">
      <c r="B17" s="16" t="s">
        <v>42</v>
      </c>
      <c r="C17" s="4">
        <v>12204993</v>
      </c>
      <c r="D17" s="4">
        <v>3252074.1899999976</v>
      </c>
      <c r="E17" s="4">
        <v>0</v>
      </c>
      <c r="F17" s="4">
        <f>5589228.93-D17</f>
        <v>2337154.7400000021</v>
      </c>
      <c r="G17" s="4">
        <v>0</v>
      </c>
      <c r="H17" s="4">
        <f t="shared" si="2"/>
        <v>5589228.9299999997</v>
      </c>
      <c r="I17" s="4">
        <v>17794221.93</v>
      </c>
    </row>
    <row r="18" spans="2:9" x14ac:dyDescent="0.2">
      <c r="B18" s="16" t="s">
        <v>43</v>
      </c>
      <c r="C18" s="4">
        <v>24642138</v>
      </c>
      <c r="D18" s="4">
        <v>0</v>
      </c>
      <c r="E18" s="4">
        <v>0</v>
      </c>
      <c r="F18" s="4">
        <v>0</v>
      </c>
      <c r="G18" s="4">
        <v>76050</v>
      </c>
      <c r="H18" s="4">
        <f t="shared" si="2"/>
        <v>-76050</v>
      </c>
      <c r="I18" s="4">
        <v>24566088</v>
      </c>
    </row>
    <row r="19" spans="2:9" x14ac:dyDescent="0.2">
      <c r="B19" s="16" t="s">
        <v>44</v>
      </c>
      <c r="C19" s="4">
        <v>10054809</v>
      </c>
      <c r="D19" s="4">
        <v>0</v>
      </c>
      <c r="E19" s="4">
        <v>0</v>
      </c>
      <c r="F19" s="4">
        <v>538165.09999999963</v>
      </c>
      <c r="G19" s="4">
        <v>0</v>
      </c>
      <c r="H19" s="4">
        <f t="shared" si="2"/>
        <v>538165.09999999963</v>
      </c>
      <c r="I19" s="4">
        <v>10592974.1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v>0</v>
      </c>
    </row>
    <row r="22" spans="2:9" x14ac:dyDescent="0.2">
      <c r="B22" s="17" t="s">
        <v>47</v>
      </c>
      <c r="C22" s="3">
        <f>SUM(C23:C31)</f>
        <v>10637484</v>
      </c>
      <c r="D22" s="3">
        <f t="shared" ref="D22:I22" si="3">SUM(D23:D31)</f>
        <v>0</v>
      </c>
      <c r="E22" s="3">
        <f t="shared" si="3"/>
        <v>0</v>
      </c>
      <c r="F22" s="3">
        <f t="shared" si="3"/>
        <v>634551.30000000005</v>
      </c>
      <c r="G22" s="3">
        <f t="shared" si="3"/>
        <v>991428.04</v>
      </c>
      <c r="H22" s="3">
        <f t="shared" si="3"/>
        <v>-356876.74</v>
      </c>
      <c r="I22" s="3">
        <f t="shared" si="3"/>
        <v>10280607.26</v>
      </c>
    </row>
    <row r="23" spans="2:9" x14ac:dyDescent="0.2">
      <c r="B23" s="16" t="s">
        <v>48</v>
      </c>
      <c r="C23" s="4">
        <v>1439999.9999999998</v>
      </c>
      <c r="D23" s="4">
        <v>0</v>
      </c>
      <c r="E23" s="4">
        <v>0</v>
      </c>
      <c r="F23" s="4">
        <v>516124.45999999996</v>
      </c>
      <c r="G23" s="4">
        <v>0</v>
      </c>
      <c r="H23" s="4">
        <f t="shared" si="2"/>
        <v>516124.45999999996</v>
      </c>
      <c r="I23" s="4">
        <f>C23+H23</f>
        <v>1956124.4599999997</v>
      </c>
    </row>
    <row r="24" spans="2:9" x14ac:dyDescent="0.2">
      <c r="B24" s="16" t="s">
        <v>49</v>
      </c>
      <c r="C24" s="4">
        <v>5528000</v>
      </c>
      <c r="D24" s="4">
        <v>0</v>
      </c>
      <c r="E24" s="4">
        <v>0</v>
      </c>
      <c r="F24" s="4">
        <v>0</v>
      </c>
      <c r="G24" s="4">
        <v>869100.04</v>
      </c>
      <c r="H24" s="4">
        <f t="shared" si="2"/>
        <v>-869100.04</v>
      </c>
      <c r="I24" s="4">
        <f t="shared" ref="I24:I61" si="4">C24+H24</f>
        <v>4658899.96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1500</v>
      </c>
      <c r="G25" s="4">
        <v>0</v>
      </c>
      <c r="H25" s="4">
        <f t="shared" si="2"/>
        <v>1500</v>
      </c>
      <c r="I25" s="4">
        <f t="shared" si="4"/>
        <v>1500</v>
      </c>
    </row>
    <row r="26" spans="2:9" x14ac:dyDescent="0.2">
      <c r="B26" s="16" t="s">
        <v>51</v>
      </c>
      <c r="C26" s="4">
        <v>1207266.9999999998</v>
      </c>
      <c r="D26" s="4">
        <v>0</v>
      </c>
      <c r="E26" s="4">
        <v>0</v>
      </c>
      <c r="F26" s="4">
        <v>30236.260000000242</v>
      </c>
      <c r="G26" s="4">
        <v>0</v>
      </c>
      <c r="H26" s="4">
        <f t="shared" si="2"/>
        <v>30236.260000000242</v>
      </c>
      <c r="I26" s="4">
        <f t="shared" si="4"/>
        <v>1237503.26</v>
      </c>
    </row>
    <row r="27" spans="2:9" x14ac:dyDescent="0.2">
      <c r="B27" s="16" t="s">
        <v>52</v>
      </c>
      <c r="C27" s="4">
        <v>313267</v>
      </c>
      <c r="D27" s="4">
        <v>0</v>
      </c>
      <c r="E27" s="4">
        <v>0</v>
      </c>
      <c r="F27" s="4">
        <v>31421.599999999919</v>
      </c>
      <c r="G27" s="4">
        <v>0</v>
      </c>
      <c r="H27" s="4">
        <f t="shared" si="2"/>
        <v>31421.599999999919</v>
      </c>
      <c r="I27" s="4">
        <f t="shared" si="4"/>
        <v>344688.59999999992</v>
      </c>
    </row>
    <row r="28" spans="2:9" x14ac:dyDescent="0.2">
      <c r="B28" s="16" t="s">
        <v>53</v>
      </c>
      <c r="C28" s="4">
        <v>1811950</v>
      </c>
      <c r="D28" s="4">
        <v>0</v>
      </c>
      <c r="E28" s="4">
        <v>0</v>
      </c>
      <c r="F28" s="4">
        <v>0</v>
      </c>
      <c r="G28" s="4">
        <v>122328</v>
      </c>
      <c r="H28" s="4">
        <f t="shared" si="2"/>
        <v>-122328</v>
      </c>
      <c r="I28" s="4">
        <f t="shared" si="4"/>
        <v>1689622</v>
      </c>
    </row>
    <row r="29" spans="2:9" x14ac:dyDescent="0.2">
      <c r="B29" s="16" t="s">
        <v>54</v>
      </c>
      <c r="C29" s="4">
        <v>50000</v>
      </c>
      <c r="D29" s="4">
        <v>0</v>
      </c>
      <c r="E29" s="4">
        <v>0</v>
      </c>
      <c r="F29" s="4">
        <v>5000</v>
      </c>
      <c r="G29" s="4">
        <v>0</v>
      </c>
      <c r="H29" s="4">
        <f t="shared" si="2"/>
        <v>5000</v>
      </c>
      <c r="I29" s="4">
        <f t="shared" si="4"/>
        <v>55000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2"/>
        <v>0</v>
      </c>
      <c r="I30" s="4">
        <f t="shared" si="4"/>
        <v>0</v>
      </c>
    </row>
    <row r="31" spans="2:9" x14ac:dyDescent="0.2">
      <c r="B31" s="16" t="s">
        <v>56</v>
      </c>
      <c r="C31" s="4">
        <v>287000.00000000006</v>
      </c>
      <c r="D31" s="4">
        <v>0</v>
      </c>
      <c r="E31" s="4">
        <v>0</v>
      </c>
      <c r="F31" s="4">
        <v>50268.979999999923</v>
      </c>
      <c r="G31" s="4">
        <v>0</v>
      </c>
      <c r="H31" s="4">
        <f t="shared" si="2"/>
        <v>50268.979999999923</v>
      </c>
      <c r="I31" s="4">
        <f t="shared" si="4"/>
        <v>337268.98</v>
      </c>
    </row>
    <row r="32" spans="2:9" x14ac:dyDescent="0.2">
      <c r="B32" s="17" t="s">
        <v>57</v>
      </c>
      <c r="C32" s="3">
        <f>SUM(C33:C41)</f>
        <v>23897864.999999996</v>
      </c>
      <c r="D32" s="3">
        <f t="shared" ref="D32:I32" si="5">SUM(D33:D41)</f>
        <v>0</v>
      </c>
      <c r="E32" s="3">
        <f t="shared" si="5"/>
        <v>0</v>
      </c>
      <c r="F32" s="3">
        <f t="shared" si="5"/>
        <v>1242850.950000002</v>
      </c>
      <c r="G32" s="3">
        <f t="shared" si="5"/>
        <v>180445.9899999997</v>
      </c>
      <c r="H32" s="3">
        <f t="shared" si="5"/>
        <v>1062404.9600000023</v>
      </c>
      <c r="I32" s="3">
        <f t="shared" si="5"/>
        <v>24960269.960000005</v>
      </c>
    </row>
    <row r="33" spans="2:9" x14ac:dyDescent="0.2">
      <c r="B33" s="16" t="s">
        <v>58</v>
      </c>
      <c r="C33" s="4">
        <v>2186000</v>
      </c>
      <c r="D33" s="4">
        <v>0</v>
      </c>
      <c r="E33" s="4">
        <v>0</v>
      </c>
      <c r="F33" s="4">
        <v>0</v>
      </c>
      <c r="G33" s="4">
        <v>61548.969999999703</v>
      </c>
      <c r="H33" s="4">
        <f t="shared" si="2"/>
        <v>-61548.969999999703</v>
      </c>
      <c r="I33" s="4">
        <f t="shared" si="4"/>
        <v>2124451.0300000003</v>
      </c>
    </row>
    <row r="34" spans="2:9" x14ac:dyDescent="0.2">
      <c r="B34" s="16" t="s">
        <v>59</v>
      </c>
      <c r="C34" s="4">
        <v>80000</v>
      </c>
      <c r="D34" s="4">
        <v>0</v>
      </c>
      <c r="E34" s="4">
        <v>0</v>
      </c>
      <c r="F34" s="4">
        <v>110886.70000000001</v>
      </c>
      <c r="G34" s="4">
        <v>0</v>
      </c>
      <c r="H34" s="4">
        <f t="shared" si="2"/>
        <v>110886.70000000001</v>
      </c>
      <c r="I34" s="4">
        <f t="shared" si="4"/>
        <v>190886.7</v>
      </c>
    </row>
    <row r="35" spans="2:9" x14ac:dyDescent="0.2">
      <c r="B35" s="16" t="s">
        <v>60</v>
      </c>
      <c r="C35" s="4">
        <v>10375679.999999998</v>
      </c>
      <c r="D35" s="4">
        <v>0</v>
      </c>
      <c r="E35" s="4">
        <v>0</v>
      </c>
      <c r="F35" s="4">
        <v>227268.58000000007</v>
      </c>
      <c r="G35" s="4">
        <v>0</v>
      </c>
      <c r="H35" s="4">
        <f t="shared" si="2"/>
        <v>227268.58000000007</v>
      </c>
      <c r="I35" s="4">
        <f t="shared" si="4"/>
        <v>10602948.579999998</v>
      </c>
    </row>
    <row r="36" spans="2:9" x14ac:dyDescent="0.2">
      <c r="B36" s="16" t="s">
        <v>61</v>
      </c>
      <c r="C36" s="4">
        <v>625000</v>
      </c>
      <c r="D36" s="4">
        <v>0</v>
      </c>
      <c r="E36" s="4">
        <v>0</v>
      </c>
      <c r="F36" s="4">
        <v>72430.400000000023</v>
      </c>
      <c r="G36" s="4">
        <v>0</v>
      </c>
      <c r="H36" s="4">
        <f t="shared" si="2"/>
        <v>72430.400000000023</v>
      </c>
      <c r="I36" s="4">
        <f t="shared" si="4"/>
        <v>697430.4</v>
      </c>
    </row>
    <row r="37" spans="2:9" x14ac:dyDescent="0.2">
      <c r="B37" s="16" t="s">
        <v>62</v>
      </c>
      <c r="C37" s="4">
        <v>6398184.9999999981</v>
      </c>
      <c r="D37" s="4">
        <v>0</v>
      </c>
      <c r="E37" s="4">
        <v>0</v>
      </c>
      <c r="F37" s="4">
        <v>364512.75000000186</v>
      </c>
      <c r="G37" s="4"/>
      <c r="H37" s="4">
        <f t="shared" si="2"/>
        <v>364512.75000000186</v>
      </c>
      <c r="I37" s="4">
        <f t="shared" si="4"/>
        <v>6762697.75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2"/>
        <v>0</v>
      </c>
      <c r="I38" s="4">
        <f t="shared" si="4"/>
        <v>0</v>
      </c>
    </row>
    <row r="39" spans="2:9" x14ac:dyDescent="0.2">
      <c r="B39" s="16" t="s">
        <v>64</v>
      </c>
      <c r="C39" s="4">
        <v>295000</v>
      </c>
      <c r="D39" s="4">
        <v>0</v>
      </c>
      <c r="E39" s="4">
        <v>0</v>
      </c>
      <c r="F39" s="4">
        <v>64647.760000000009</v>
      </c>
      <c r="G39" s="4">
        <v>0</v>
      </c>
      <c r="H39" s="4">
        <f t="shared" si="2"/>
        <v>64647.760000000009</v>
      </c>
      <c r="I39" s="4">
        <f t="shared" si="4"/>
        <v>359647.76</v>
      </c>
    </row>
    <row r="40" spans="2:9" x14ac:dyDescent="0.2">
      <c r="B40" s="16" t="s">
        <v>65</v>
      </c>
      <c r="C40" s="4">
        <v>893000</v>
      </c>
      <c r="D40" s="4">
        <v>0</v>
      </c>
      <c r="E40" s="4">
        <v>0</v>
      </c>
      <c r="F40" s="4">
        <v>403104.76</v>
      </c>
      <c r="G40" s="4">
        <v>0</v>
      </c>
      <c r="H40" s="4">
        <f t="shared" si="2"/>
        <v>403104.76</v>
      </c>
      <c r="I40" s="4">
        <f t="shared" si="4"/>
        <v>1296104.76</v>
      </c>
    </row>
    <row r="41" spans="2:9" x14ac:dyDescent="0.2">
      <c r="B41" s="16" t="s">
        <v>66</v>
      </c>
      <c r="C41" s="4">
        <v>3045000</v>
      </c>
      <c r="D41" s="4">
        <v>0</v>
      </c>
      <c r="E41" s="4">
        <v>0</v>
      </c>
      <c r="F41" s="4">
        <v>0</v>
      </c>
      <c r="G41" s="4">
        <v>118897.02</v>
      </c>
      <c r="H41" s="4">
        <f t="shared" si="2"/>
        <v>-118897.02</v>
      </c>
      <c r="I41" s="4">
        <f t="shared" si="4"/>
        <v>2926102.98</v>
      </c>
    </row>
    <row r="42" spans="2:9" x14ac:dyDescent="0.2">
      <c r="B42" s="17" t="s">
        <v>67</v>
      </c>
      <c r="C42" s="3">
        <f>SUM(C43:C51)</f>
        <v>4200000</v>
      </c>
      <c r="D42" s="3">
        <f t="shared" ref="D42:I42" si="6">SUM(D43:D51)</f>
        <v>0</v>
      </c>
      <c r="E42" s="3">
        <f t="shared" si="6"/>
        <v>0</v>
      </c>
      <c r="F42" s="3">
        <f t="shared" si="6"/>
        <v>153204.03999999911</v>
      </c>
      <c r="G42" s="3">
        <f t="shared" si="6"/>
        <v>0</v>
      </c>
      <c r="H42" s="3">
        <f t="shared" si="6"/>
        <v>153204.03999999911</v>
      </c>
      <c r="I42" s="3">
        <f t="shared" si="6"/>
        <v>4353204.0399999991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2"/>
        <v>0</v>
      </c>
      <c r="I43" s="4">
        <f t="shared" si="4"/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2"/>
        <v>0</v>
      </c>
      <c r="I44" s="4">
        <f t="shared" si="4"/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2"/>
        <v>0</v>
      </c>
      <c r="I45" s="4">
        <f t="shared" si="4"/>
        <v>0</v>
      </c>
    </row>
    <row r="46" spans="2:9" x14ac:dyDescent="0.2">
      <c r="B46" s="16" t="s">
        <v>71</v>
      </c>
      <c r="C46" s="4">
        <v>4200000</v>
      </c>
      <c r="D46" s="4">
        <v>0</v>
      </c>
      <c r="E46" s="4">
        <v>0</v>
      </c>
      <c r="F46" s="4">
        <v>153204.03999999911</v>
      </c>
      <c r="G46" s="4">
        <v>0</v>
      </c>
      <c r="H46" s="4">
        <f t="shared" si="2"/>
        <v>153204.03999999911</v>
      </c>
      <c r="I46" s="4">
        <f t="shared" si="4"/>
        <v>4353204.0399999991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2"/>
        <v>0</v>
      </c>
      <c r="I47" s="4">
        <f t="shared" si="4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2"/>
        <v>0</v>
      </c>
      <c r="I48" s="4">
        <f t="shared" si="4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2"/>
        <v>0</v>
      </c>
      <c r="I49" s="4">
        <f t="shared" si="4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2"/>
        <v>0</v>
      </c>
      <c r="I50" s="4">
        <f t="shared" si="4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2"/>
        <v>0</v>
      </c>
      <c r="I51" s="4">
        <f t="shared" si="4"/>
        <v>0</v>
      </c>
    </row>
    <row r="52" spans="2:9" x14ac:dyDescent="0.2">
      <c r="B52" s="17" t="s">
        <v>77</v>
      </c>
      <c r="C52" s="3">
        <f>SUM(C53:C61)</f>
        <v>0</v>
      </c>
      <c r="D52" s="3">
        <f t="shared" ref="D52:I52" si="7">SUM(D53:D61)</f>
        <v>0</v>
      </c>
      <c r="E52" s="3">
        <f t="shared" si="7"/>
        <v>0</v>
      </c>
      <c r="F52" s="3">
        <f t="shared" si="7"/>
        <v>298306.64999999997</v>
      </c>
      <c r="G52" s="3">
        <f t="shared" si="7"/>
        <v>0</v>
      </c>
      <c r="H52" s="3">
        <f t="shared" si="7"/>
        <v>298306.64999999997</v>
      </c>
      <c r="I52" s="3">
        <f t="shared" si="7"/>
        <v>298306.64999999997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286206.08999999997</v>
      </c>
      <c r="G53" s="4">
        <v>0</v>
      </c>
      <c r="H53" s="4">
        <f t="shared" si="2"/>
        <v>286206.08999999997</v>
      </c>
      <c r="I53" s="4">
        <f t="shared" si="4"/>
        <v>286206.08999999997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2"/>
        <v>0</v>
      </c>
      <c r="I54" s="4">
        <f t="shared" si="4"/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2"/>
        <v>0</v>
      </c>
      <c r="I55" s="4">
        <f t="shared" si="4"/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2"/>
        <v>0</v>
      </c>
      <c r="I56" s="4">
        <f t="shared" si="4"/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2"/>
        <v>0</v>
      </c>
      <c r="I57" s="4">
        <f t="shared" si="4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12100.56</v>
      </c>
      <c r="G58" s="4">
        <v>0</v>
      </c>
      <c r="H58" s="4">
        <f t="shared" si="2"/>
        <v>12100.56</v>
      </c>
      <c r="I58" s="4">
        <f t="shared" si="4"/>
        <v>12100.56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2"/>
        <v>0</v>
      </c>
      <c r="I59" s="4">
        <f t="shared" si="4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2"/>
        <v>0</v>
      </c>
      <c r="I60" s="4">
        <f t="shared" si="4"/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2"/>
        <v>0</v>
      </c>
      <c r="I61" s="4">
        <f t="shared" si="4"/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6292800</v>
      </c>
      <c r="D87" s="3">
        <f>D88+D96+D106+D116+D126</f>
        <v>2706749.7199999997</v>
      </c>
      <c r="E87" s="3">
        <f t="shared" ref="E87:H87" si="8">E88+E96+E106+E116+E126</f>
        <v>0</v>
      </c>
      <c r="F87" s="3">
        <f t="shared" si="8"/>
        <v>56571.44</v>
      </c>
      <c r="G87" s="3">
        <f t="shared" si="8"/>
        <v>80800</v>
      </c>
      <c r="H87" s="3">
        <f t="shared" si="8"/>
        <v>2682521.16</v>
      </c>
      <c r="I87" s="3">
        <f>I88+I96+I106+I116+I126</f>
        <v>8975321.1600000001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f>SUM(D97:D105)</f>
        <v>1267378.31</v>
      </c>
      <c r="E96" s="3">
        <f t="shared" ref="E96:I96" si="9">SUM(E97:E105)</f>
        <v>0</v>
      </c>
      <c r="F96" s="3">
        <f t="shared" si="9"/>
        <v>6071.44</v>
      </c>
      <c r="G96" s="3">
        <f t="shared" si="9"/>
        <v>0</v>
      </c>
      <c r="H96" s="3">
        <f t="shared" si="9"/>
        <v>1273449.75</v>
      </c>
      <c r="I96" s="3">
        <f t="shared" si="9"/>
        <v>1273449.75</v>
      </c>
    </row>
    <row r="97" spans="2:9" x14ac:dyDescent="0.2">
      <c r="B97" s="16" t="s">
        <v>48</v>
      </c>
      <c r="C97" s="4">
        <v>0</v>
      </c>
      <c r="D97" s="4">
        <v>365955.24</v>
      </c>
      <c r="E97" s="4">
        <v>0</v>
      </c>
      <c r="F97" s="4">
        <v>0</v>
      </c>
      <c r="G97" s="4">
        <v>0</v>
      </c>
      <c r="H97" s="4">
        <v>365955.24</v>
      </c>
      <c r="I97" s="4">
        <v>365955.24</v>
      </c>
    </row>
    <row r="98" spans="2:9" x14ac:dyDescent="0.2">
      <c r="B98" s="16" t="s">
        <v>49</v>
      </c>
      <c r="C98" s="4">
        <v>0</v>
      </c>
      <c r="D98" s="4">
        <v>866388.22000000009</v>
      </c>
      <c r="E98" s="4">
        <v>0</v>
      </c>
      <c r="F98" s="4">
        <v>0</v>
      </c>
      <c r="G98" s="4">
        <v>0</v>
      </c>
      <c r="H98" s="4">
        <v>866388.22000000009</v>
      </c>
      <c r="I98" s="4">
        <v>866388.22000000009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35034.85</v>
      </c>
      <c r="E100" s="4">
        <v>0</v>
      </c>
      <c r="F100" s="4">
        <v>0</v>
      </c>
      <c r="G100" s="4">
        <v>0</v>
      </c>
      <c r="H100" s="4">
        <v>35034.85</v>
      </c>
      <c r="I100" s="4">
        <v>35034.85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ref="H101:H135" si="10">D101-E101+F101-G101</f>
        <v>0</v>
      </c>
      <c r="I101" s="4">
        <f t="shared" ref="I101:I135" si="11">C101+H101</f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10"/>
        <v>0</v>
      </c>
      <c r="I102" s="4">
        <f t="shared" si="11"/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10"/>
        <v>0</v>
      </c>
      <c r="I103" s="4">
        <f t="shared" si="11"/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10"/>
        <v>0</v>
      </c>
      <c r="I104" s="4">
        <f t="shared" si="11"/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6071.44</v>
      </c>
      <c r="G105" s="4">
        <v>0</v>
      </c>
      <c r="H105" s="4">
        <f t="shared" si="10"/>
        <v>6071.44</v>
      </c>
      <c r="I105" s="4">
        <f t="shared" si="11"/>
        <v>6071.44</v>
      </c>
    </row>
    <row r="106" spans="2:9" x14ac:dyDescent="0.2">
      <c r="B106" s="17" t="s">
        <v>57</v>
      </c>
      <c r="C106" s="3">
        <v>92800</v>
      </c>
      <c r="D106" s="3">
        <f>SUM(D107:D115)</f>
        <v>277106.25</v>
      </c>
      <c r="E106" s="3">
        <f t="shared" ref="E106:I106" si="12">SUM(E107:E115)</f>
        <v>0</v>
      </c>
      <c r="F106" s="3">
        <f t="shared" si="12"/>
        <v>0</v>
      </c>
      <c r="G106" s="3">
        <f t="shared" si="12"/>
        <v>80800</v>
      </c>
      <c r="H106" s="3">
        <f t="shared" si="12"/>
        <v>196306.25</v>
      </c>
      <c r="I106" s="3">
        <f t="shared" si="12"/>
        <v>289106.25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10"/>
        <v>0</v>
      </c>
      <c r="I107" s="4">
        <f t="shared" si="11"/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10"/>
        <v>0</v>
      </c>
      <c r="I108" s="4">
        <f t="shared" si="11"/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10"/>
        <v>0</v>
      </c>
      <c r="I109" s="4">
        <f t="shared" si="11"/>
        <v>0</v>
      </c>
    </row>
    <row r="110" spans="2:9" x14ac:dyDescent="0.2">
      <c r="B110" s="16" t="s">
        <v>61</v>
      </c>
      <c r="C110" s="4">
        <v>12000</v>
      </c>
      <c r="D110" s="4">
        <v>225526.25</v>
      </c>
      <c r="E110" s="4">
        <v>0</v>
      </c>
      <c r="F110" s="4">
        <v>0</v>
      </c>
      <c r="G110" s="4">
        <v>0</v>
      </c>
      <c r="H110" s="4">
        <f t="shared" si="10"/>
        <v>225526.25</v>
      </c>
      <c r="I110" s="4">
        <f t="shared" si="11"/>
        <v>237526.25</v>
      </c>
    </row>
    <row r="111" spans="2:9" x14ac:dyDescent="0.2">
      <c r="B111" s="16" t="s">
        <v>62</v>
      </c>
      <c r="C111" s="4">
        <v>0</v>
      </c>
      <c r="D111" s="4">
        <v>27000</v>
      </c>
      <c r="E111" s="4">
        <v>0</v>
      </c>
      <c r="F111" s="4">
        <v>0</v>
      </c>
      <c r="G111" s="4">
        <v>0</v>
      </c>
      <c r="H111" s="4">
        <f t="shared" si="10"/>
        <v>27000</v>
      </c>
      <c r="I111" s="4">
        <f t="shared" si="11"/>
        <v>27000</v>
      </c>
    </row>
    <row r="112" spans="2:9" x14ac:dyDescent="0.2">
      <c r="B112" s="16" t="s">
        <v>63</v>
      </c>
      <c r="C112" s="4">
        <v>0</v>
      </c>
      <c r="D112" s="4">
        <v>9280</v>
      </c>
      <c r="E112" s="4">
        <v>0</v>
      </c>
      <c r="F112" s="4">
        <v>0</v>
      </c>
      <c r="G112" s="4">
        <v>0</v>
      </c>
      <c r="H112" s="4">
        <f t="shared" si="10"/>
        <v>9280</v>
      </c>
      <c r="I112" s="4">
        <f t="shared" si="11"/>
        <v>9280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10"/>
        <v>0</v>
      </c>
      <c r="I113" s="4">
        <f t="shared" si="11"/>
        <v>0</v>
      </c>
    </row>
    <row r="114" spans="2:9" x14ac:dyDescent="0.2">
      <c r="B114" s="16" t="s">
        <v>65</v>
      </c>
      <c r="C114" s="4">
        <v>80800</v>
      </c>
      <c r="D114" s="4">
        <v>0</v>
      </c>
      <c r="E114" s="4">
        <v>0</v>
      </c>
      <c r="F114" s="4"/>
      <c r="G114" s="4">
        <v>80800</v>
      </c>
      <c r="H114" s="4">
        <f>D114-E114+F114-G114</f>
        <v>-80800</v>
      </c>
      <c r="I114" s="4">
        <f t="shared" si="11"/>
        <v>0</v>
      </c>
    </row>
    <row r="115" spans="2:9" x14ac:dyDescent="0.2">
      <c r="B115" s="16" t="s">
        <v>66</v>
      </c>
      <c r="C115" s="4">
        <v>0</v>
      </c>
      <c r="D115" s="4">
        <v>15300</v>
      </c>
      <c r="E115" s="4">
        <v>0</v>
      </c>
      <c r="F115" s="4">
        <v>0</v>
      </c>
      <c r="G115" s="4">
        <v>0</v>
      </c>
      <c r="H115" s="4">
        <f t="shared" si="10"/>
        <v>15300</v>
      </c>
      <c r="I115" s="4">
        <f t="shared" si="11"/>
        <v>15300</v>
      </c>
    </row>
    <row r="116" spans="2:9" x14ac:dyDescent="0.2">
      <c r="B116" s="17" t="s">
        <v>67</v>
      </c>
      <c r="C116" s="3">
        <v>6200000</v>
      </c>
      <c r="D116" s="3">
        <v>0</v>
      </c>
      <c r="E116" s="3">
        <v>0</v>
      </c>
      <c r="F116" s="3">
        <f>F120</f>
        <v>50500</v>
      </c>
      <c r="G116" s="3">
        <f t="shared" ref="G116:I116" si="13">G120</f>
        <v>0</v>
      </c>
      <c r="H116" s="3">
        <f t="shared" si="13"/>
        <v>50500</v>
      </c>
      <c r="I116" s="3">
        <f t="shared" si="13"/>
        <v>6250500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10"/>
        <v>0</v>
      </c>
      <c r="I117" s="4">
        <f t="shared" si="11"/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10"/>
        <v>0</v>
      </c>
      <c r="I118" s="4">
        <f t="shared" si="11"/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10"/>
        <v>0</v>
      </c>
      <c r="I119" s="4">
        <f t="shared" si="11"/>
        <v>0</v>
      </c>
    </row>
    <row r="120" spans="2:9" x14ac:dyDescent="0.2">
      <c r="B120" s="16" t="s">
        <v>71</v>
      </c>
      <c r="C120" s="4">
        <v>6200000</v>
      </c>
      <c r="D120" s="4">
        <v>0</v>
      </c>
      <c r="E120" s="4">
        <v>0</v>
      </c>
      <c r="F120" s="4">
        <v>50500</v>
      </c>
      <c r="G120" s="4">
        <v>0</v>
      </c>
      <c r="H120" s="4">
        <f t="shared" si="10"/>
        <v>50500</v>
      </c>
      <c r="I120" s="4">
        <f t="shared" si="11"/>
        <v>6250500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10"/>
        <v>0</v>
      </c>
      <c r="I121" s="4">
        <f t="shared" si="11"/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10"/>
        <v>0</v>
      </c>
      <c r="I122" s="4">
        <f t="shared" si="11"/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10"/>
        <v>0</v>
      </c>
      <c r="I123" s="4">
        <f t="shared" si="11"/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10"/>
        <v>0</v>
      </c>
      <c r="I124" s="4">
        <f t="shared" si="11"/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10"/>
        <v>0</v>
      </c>
      <c r="I125" s="4">
        <f t="shared" si="11"/>
        <v>0</v>
      </c>
    </row>
    <row r="126" spans="2:9" x14ac:dyDescent="0.2">
      <c r="B126" s="17" t="s">
        <v>77</v>
      </c>
      <c r="C126" s="3">
        <v>0</v>
      </c>
      <c r="D126" s="3">
        <f>D127+D130</f>
        <v>1162265.1599999999</v>
      </c>
      <c r="E126" s="3">
        <f t="shared" ref="E126:I126" si="14">E127+E130</f>
        <v>0</v>
      </c>
      <c r="F126" s="3">
        <f t="shared" si="14"/>
        <v>0</v>
      </c>
      <c r="G126" s="3">
        <f t="shared" si="14"/>
        <v>0</v>
      </c>
      <c r="H126" s="3">
        <f t="shared" si="14"/>
        <v>1162265.1599999999</v>
      </c>
      <c r="I126" s="3">
        <f t="shared" si="14"/>
        <v>1162265.1599999999</v>
      </c>
    </row>
    <row r="127" spans="2:9" x14ac:dyDescent="0.2">
      <c r="B127" s="16" t="s">
        <v>78</v>
      </c>
      <c r="C127" s="4">
        <v>0</v>
      </c>
      <c r="D127" s="4">
        <v>231738.96</v>
      </c>
      <c r="E127" s="4">
        <v>0</v>
      </c>
      <c r="F127" s="4">
        <v>0</v>
      </c>
      <c r="G127" s="4">
        <v>0</v>
      </c>
      <c r="H127" s="4">
        <f t="shared" si="10"/>
        <v>231738.96</v>
      </c>
      <c r="I127" s="4">
        <f t="shared" si="11"/>
        <v>231738.96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10"/>
        <v>0</v>
      </c>
      <c r="I128" s="4">
        <f t="shared" si="11"/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10"/>
        <v>0</v>
      </c>
      <c r="I129" s="4">
        <f t="shared" si="11"/>
        <v>0</v>
      </c>
    </row>
    <row r="130" spans="2:9" x14ac:dyDescent="0.2">
      <c r="B130" s="16" t="s">
        <v>81</v>
      </c>
      <c r="C130" s="4">
        <v>0</v>
      </c>
      <c r="D130" s="4">
        <v>930526.2</v>
      </c>
      <c r="E130" s="4">
        <v>0</v>
      </c>
      <c r="F130" s="4">
        <v>0</v>
      </c>
      <c r="G130" s="4">
        <v>0</v>
      </c>
      <c r="H130" s="4">
        <f t="shared" si="10"/>
        <v>930526.2</v>
      </c>
      <c r="I130" s="4">
        <f t="shared" si="11"/>
        <v>930526.2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10"/>
        <v>0</v>
      </c>
      <c r="I131" s="4">
        <f t="shared" si="11"/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10"/>
        <v>0</v>
      </c>
      <c r="I132" s="4">
        <f t="shared" si="11"/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10"/>
        <v>0</v>
      </c>
      <c r="I133" s="4">
        <f t="shared" si="11"/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10"/>
        <v>0</v>
      </c>
      <c r="I134" s="4">
        <f t="shared" si="11"/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10"/>
        <v>0</v>
      </c>
      <c r="I135" s="4">
        <f t="shared" si="11"/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C87+C13</f>
        <v>181980644</v>
      </c>
      <c r="D161" s="6">
        <f t="shared" ref="D161:G161" si="15">D87+D13</f>
        <v>5958823.9099999974</v>
      </c>
      <c r="E161" s="6">
        <f t="shared" si="15"/>
        <v>0</v>
      </c>
      <c r="F161" s="6">
        <f t="shared" si="15"/>
        <v>6667274.2200000035</v>
      </c>
      <c r="G161" s="6">
        <f t="shared" si="15"/>
        <v>5534463.869999988</v>
      </c>
      <c r="H161" s="6">
        <f>H87+H13</f>
        <v>7091634.2600000119</v>
      </c>
      <c r="I161" s="6">
        <f>I87+I13</f>
        <v>189072278.25999999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J30" sqref="J30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.85546875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2025</v>
      </c>
      <c r="C3" s="73"/>
      <c r="D3" s="73"/>
      <c r="E3" s="40" t="s">
        <v>4</v>
      </c>
      <c r="F3" s="41">
        <f>'Notas de Disciplina Financiera'!D3</f>
        <v>2</v>
      </c>
    </row>
    <row r="5" spans="1:6" ht="10.8" thickBot="1" x14ac:dyDescent="0.25">
      <c r="C5" s="43" t="s">
        <v>113</v>
      </c>
    </row>
    <row r="6" spans="1:6" x14ac:dyDescent="0.2">
      <c r="B6" s="82" t="str">
        <f>B1</f>
        <v>SISTEMA PARA EL DESARROLLO INTEGRAL DE LA FAMILIA EN EL MUNICIPIO DE LEON, GTO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115</v>
      </c>
      <c r="C8" s="89"/>
      <c r="D8" s="89"/>
      <c r="E8" s="89"/>
      <c r="F8" s="90"/>
    </row>
    <row r="9" spans="1:6" ht="20.399999999999999" x14ac:dyDescent="0.2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v>87850184.760000005</v>
      </c>
      <c r="E11" s="54">
        <v>87850184.760000005</v>
      </c>
      <c r="F11" s="55">
        <v>0</v>
      </c>
    </row>
    <row r="12" spans="1:6" x14ac:dyDescent="0.2">
      <c r="B12" s="56">
        <v>1000</v>
      </c>
      <c r="C12" s="57" t="s">
        <v>125</v>
      </c>
      <c r="D12" s="58">
        <v>69470027.840000004</v>
      </c>
      <c r="E12" s="58">
        <v>69470027.840000004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4667994.1500000004</v>
      </c>
      <c r="E13" s="58">
        <v>4667994.1500000004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11675293.720000001</v>
      </c>
      <c r="E14" s="58">
        <v>11675293.720000001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1741128.73</v>
      </c>
      <c r="E15" s="58">
        <v>1741128.73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295740.32</v>
      </c>
      <c r="E16" s="58">
        <v>295740.32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v>86491.8</v>
      </c>
      <c r="E21" s="61">
        <v>86491.8</v>
      </c>
      <c r="F21" s="62"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20662.510000000002</v>
      </c>
      <c r="E24" s="58">
        <v>20662.510000000002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2041500</v>
      </c>
      <c r="E25" s="58">
        <v>2041500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v>89912347.270000011</v>
      </c>
      <c r="E31" s="50">
        <v>89912347.270000011</v>
      </c>
      <c r="F31" s="51"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C16" sqref="C1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6" spans="1:6" x14ac:dyDescent="0.2">
      <c r="C16" s="1" t="s">
        <v>151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6"/>
  <sheetViews>
    <sheetView showGridLines="0" workbookViewId="0">
      <selection activeCell="C16" sqref="C1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6" spans="1:6" x14ac:dyDescent="0.2">
      <c r="C16" s="1" t="s">
        <v>152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C13" sqref="C13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2025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2024-03-15T21:50:03Z</dcterms:created>
  <dcterms:modified xsi:type="dcterms:W3CDTF">2025-07-21T17:15:30Z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